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Financial Statement Ratios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'Financial Statement Ratios'!$C$3:$H$39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F9" i="1" l="1"/>
  <c r="H9" i="1"/>
  <c r="F14" i="1"/>
  <c r="H14" i="1"/>
  <c r="H16" i="1" s="1"/>
  <c r="F15" i="1"/>
  <c r="H15" i="1"/>
  <c r="F16" i="1"/>
  <c r="F20" i="1"/>
  <c r="F24" i="1" s="1"/>
  <c r="H20" i="1"/>
  <c r="H24" i="1" s="1"/>
  <c r="F25" i="1"/>
  <c r="H25" i="1"/>
  <c r="F26" i="1"/>
  <c r="H26" i="1"/>
  <c r="F30" i="1"/>
  <c r="H30" i="1"/>
  <c r="H33" i="1" s="1"/>
  <c r="F32" i="1"/>
  <c r="H32" i="1"/>
  <c r="F33" i="1"/>
  <c r="F35" i="1"/>
  <c r="H35" i="1"/>
  <c r="F36" i="1"/>
  <c r="H36" i="1"/>
  <c r="H38" i="1" s="1"/>
  <c r="F38" i="1"/>
</calcChain>
</file>

<file path=xl/comments1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sz val="10"/>
            <color indexed="81"/>
            <rFont val="Arial"/>
            <family val="2"/>
          </rPr>
          <t>This template allows you to perform financial analysis in three areas: 
profitability, debt, and investment. One advantage of this template is that you can
perform basic ratio analysis on one sheet. Before using this template you will 
need a full set of recent financial statements. To perform the projected ratios, you
will need a set of pro-forma financial statements.</t>
        </r>
      </text>
    </comment>
  </commentList>
</comments>
</file>

<file path=xl/sharedStrings.xml><?xml version="1.0" encoding="utf-8"?>
<sst xmlns="http://schemas.openxmlformats.org/spreadsheetml/2006/main" count="30" uniqueCount="28">
  <si>
    <t>Financial Statement Ratio Analysis</t>
  </si>
  <si>
    <t>Your Company, inc.</t>
  </si>
  <si>
    <t>Historical</t>
  </si>
  <si>
    <t>Projected</t>
  </si>
  <si>
    <t>Current Assets</t>
  </si>
  <si>
    <t>Inventory</t>
  </si>
  <si>
    <t>Current Liabilities</t>
  </si>
  <si>
    <t>Net Working Capital</t>
  </si>
  <si>
    <t>Current Ratio</t>
  </si>
  <si>
    <t>Quick Ratio</t>
  </si>
  <si>
    <t>Profitability Analysis</t>
  </si>
  <si>
    <t>Sales</t>
  </si>
  <si>
    <t>Cost of Sales</t>
  </si>
  <si>
    <t>Gross Profit</t>
  </si>
  <si>
    <t>Income from Operations</t>
  </si>
  <si>
    <t>Net Income</t>
  </si>
  <si>
    <t>Gross Profit Margin</t>
  </si>
  <si>
    <t>Operating Profit Margin</t>
  </si>
  <si>
    <t>Net Profit Margin</t>
  </si>
  <si>
    <t>Debt Ratios</t>
  </si>
  <si>
    <t>Total Assets</t>
  </si>
  <si>
    <t>Total Liabilities</t>
  </si>
  <si>
    <t>Total Owners' Equity</t>
  </si>
  <si>
    <t>Debt to Assets</t>
  </si>
  <si>
    <t>Debt to Equity</t>
  </si>
  <si>
    <t>Investment Return</t>
  </si>
  <si>
    <t>Return on Investment</t>
  </si>
  <si>
    <t>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</si>
</sst>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0.00%_);[Red]\(0.00%\)"/>
    <numFmt numFmtId="173" formatCode="0%_);[Red]\(0%\)"/>
    <numFmt numFmtId="174" formatCode="0.0%"/>
  </numFmts>
  <fonts count="4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26"/>
      <color indexed="9"/>
      <name val="Arial"/>
      <family val="2"/>
    </font>
    <font>
      <sz val="10"/>
      <color indexed="9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1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37" fontId="11" fillId="16" borderId="1" applyBorder="0" applyProtection="0">
      <alignment vertical="center"/>
    </xf>
    <xf numFmtId="0" fontId="28" fillId="17" borderId="0" applyNumberFormat="0" applyBorder="0" applyAlignment="0" applyProtection="0"/>
    <xf numFmtId="164" fontId="12" fillId="0" borderId="2">
      <protection locked="0"/>
    </xf>
    <xf numFmtId="0" fontId="13" fillId="18" borderId="0" applyBorder="0">
      <alignment horizontal="left" vertical="center" indent="1"/>
    </xf>
    <xf numFmtId="0" fontId="29" fillId="4" borderId="3" applyNumberFormat="0" applyAlignment="0" applyProtection="0"/>
    <xf numFmtId="0" fontId="30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5"/>
    <xf numFmtId="4" fontId="12" fillId="20" borderId="5">
      <protection locked="0"/>
    </xf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2" fillId="6" borderId="0" applyNumberFormat="0" applyBorder="0" applyAlignment="0" applyProtection="0"/>
    <xf numFmtId="4" fontId="12" fillId="21" borderId="5"/>
    <xf numFmtId="167" fontId="15" fillId="0" borderId="6"/>
    <xf numFmtId="37" fontId="16" fillId="22" borderId="2" applyBorder="0">
      <alignment horizontal="left" vertical="center" indent="1"/>
    </xf>
    <xf numFmtId="37" fontId="17" fillId="23" borderId="7" applyFill="0">
      <alignment vertical="center"/>
    </xf>
    <xf numFmtId="0" fontId="17" fillId="24" borderId="8" applyNumberFormat="0">
      <alignment horizontal="left" vertical="top" indent="1"/>
    </xf>
    <xf numFmtId="0" fontId="17" fillId="16" borderId="0" applyBorder="0">
      <alignment horizontal="left" vertical="center" indent="1"/>
    </xf>
    <xf numFmtId="0" fontId="17" fillId="0" borderId="8" applyNumberFormat="0" applyFill="0">
      <alignment horizontal="centerContinuous" vertical="top"/>
    </xf>
    <xf numFmtId="0" fontId="18" fillId="0" borderId="0" applyNumberFormat="0" applyFont="0" applyFill="0" applyAlignment="0" applyProtection="0"/>
    <xf numFmtId="0" fontId="19" fillId="0" borderId="0" applyNumberFormat="0" applyFon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10" borderId="3" applyNumberFormat="0" applyAlignment="0" applyProtection="0"/>
    <xf numFmtId="167" fontId="15" fillId="0" borderId="10"/>
    <xf numFmtId="0" fontId="35" fillId="0" borderId="11" applyNumberFormat="0" applyFill="0" applyAlignment="0" applyProtection="0"/>
    <xf numFmtId="166" fontId="15" fillId="0" borderId="12"/>
    <xf numFmtId="0" fontId="36" fillId="7" borderId="0" applyNumberFormat="0" applyBorder="0" applyAlignment="0" applyProtection="0"/>
    <xf numFmtId="0" fontId="20" fillId="23" borderId="0">
      <alignment horizontal="left" wrapText="1" indent="1"/>
    </xf>
    <xf numFmtId="37" fontId="11" fillId="16" borderId="13" applyBorder="0">
      <alignment horizontal="left" vertical="center" indent="2"/>
    </xf>
    <xf numFmtId="0" fontId="21" fillId="0" borderId="0"/>
    <xf numFmtId="0" fontId="1" fillId="7" borderId="14" applyNumberFormat="0" applyFont="0" applyAlignment="0" applyProtection="0"/>
    <xf numFmtId="0" fontId="37" fillId="4" borderId="15" applyNumberFormat="0" applyAlignment="0" applyProtection="0"/>
    <xf numFmtId="173" fontId="22" fillId="25" borderId="16"/>
    <xf numFmtId="172" fontId="22" fillId="0" borderId="16" applyFont="0" applyFill="0" applyBorder="0" applyAlignment="0" applyProtection="0">
      <protection locked="0"/>
    </xf>
    <xf numFmtId="173" fontId="1" fillId="0" borderId="0" applyFont="0" applyFill="0" applyBorder="0" applyAlignment="0" applyProtection="0"/>
    <xf numFmtId="2" fontId="23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0">
      <alignment horizontal="right"/>
    </xf>
    <xf numFmtId="0" fontId="25" fillId="0" borderId="0"/>
    <xf numFmtId="0" fontId="1" fillId="0" borderId="17" applyNumberFormat="0" applyFon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horizontal="centerContinuous"/>
    </xf>
    <xf numFmtId="0" fontId="4" fillId="27" borderId="0" xfId="0" applyFont="1" applyFill="1" applyAlignment="1" applyProtection="1">
      <alignment horizontal="centerContinuous"/>
    </xf>
    <xf numFmtId="49" fontId="5" fillId="0" borderId="0" xfId="68" applyFont="1" applyFill="1" applyAlignment="1" applyProtection="1">
      <alignment horizontal="centerContinuous"/>
      <protection locked="0"/>
    </xf>
    <xf numFmtId="0" fontId="6" fillId="0" borderId="0" xfId="0" applyFont="1" applyFill="1" applyAlignment="1" applyProtection="1">
      <alignment horizontal="centerContinuous"/>
    </xf>
    <xf numFmtId="49" fontId="7" fillId="0" borderId="0" xfId="68" applyFont="1" applyFill="1" applyAlignment="1" applyProtection="1">
      <alignment horizontal="centerContinuous"/>
      <protection locked="0"/>
    </xf>
    <xf numFmtId="0" fontId="6" fillId="0" borderId="0" xfId="0" applyFont="1" applyFill="1" applyProtection="1"/>
    <xf numFmtId="0" fontId="6" fillId="28" borderId="18" xfId="0" applyFont="1" applyFill="1" applyBorder="1" applyProtection="1"/>
    <xf numFmtId="0" fontId="6" fillId="28" borderId="10" xfId="0" applyFont="1" applyFill="1" applyBorder="1" applyProtection="1"/>
    <xf numFmtId="0" fontId="6" fillId="28" borderId="19" xfId="0" applyFont="1" applyFill="1" applyBorder="1" applyProtection="1"/>
    <xf numFmtId="0" fontId="7" fillId="28" borderId="18" xfId="0" applyFont="1" applyFill="1" applyBorder="1" applyAlignment="1" applyProtection="1">
      <alignment horizontal="center" vertical="center"/>
    </xf>
    <xf numFmtId="0" fontId="7" fillId="28" borderId="19" xfId="0" applyFont="1" applyFill="1" applyBorder="1" applyAlignment="1" applyProtection="1">
      <alignment horizontal="center" vertical="center"/>
    </xf>
    <xf numFmtId="0" fontId="7" fillId="28" borderId="20" xfId="0" applyFont="1" applyFill="1" applyBorder="1" applyAlignment="1" applyProtection="1">
      <alignment horizontal="center" vertical="center"/>
    </xf>
    <xf numFmtId="0" fontId="7" fillId="28" borderId="21" xfId="0" applyFont="1" applyFill="1" applyBorder="1" applyAlignment="1" applyProtection="1">
      <alignment horizontal="left" vertical="center"/>
    </xf>
    <xf numFmtId="0" fontId="7" fillId="28" borderId="22" xfId="0" applyFont="1" applyFill="1" applyBorder="1" applyAlignment="1" applyProtection="1">
      <alignment horizontal="centerContinuous" vertical="center"/>
    </xf>
    <xf numFmtId="0" fontId="7" fillId="28" borderId="21" xfId="0" applyFont="1" applyFill="1" applyBorder="1" applyAlignment="1" applyProtection="1">
      <alignment horizontal="center" vertical="center"/>
    </xf>
    <xf numFmtId="0" fontId="8" fillId="28" borderId="23" xfId="0" applyFont="1" applyFill="1" applyBorder="1" applyAlignment="1" applyProtection="1">
      <alignment horizontal="center" vertical="center"/>
    </xf>
    <xf numFmtId="0" fontId="7" fillId="28" borderId="24" xfId="0" applyFont="1" applyFill="1" applyBorder="1" applyAlignment="1" applyProtection="1">
      <alignment horizontal="center" vertical="center"/>
    </xf>
    <xf numFmtId="0" fontId="8" fillId="0" borderId="2" xfId="0" applyFont="1" applyFill="1" applyBorder="1" applyProtection="1"/>
    <xf numFmtId="0" fontId="8" fillId="0" borderId="0" xfId="0" applyFont="1" applyFill="1" applyBorder="1" applyProtection="1"/>
    <xf numFmtId="165" fontId="8" fillId="0" borderId="2" xfId="0" applyNumberFormat="1" applyFont="1" applyFill="1" applyBorder="1" applyProtection="1">
      <protection locked="0"/>
    </xf>
    <xf numFmtId="0" fontId="8" fillId="0" borderId="25" xfId="0" applyFont="1" applyFill="1" applyBorder="1" applyProtection="1"/>
    <xf numFmtId="165" fontId="8" fillId="0" borderId="25" xfId="0" applyNumberFormat="1" applyFont="1" applyFill="1" applyBorder="1" applyProtection="1">
      <protection locked="0"/>
    </xf>
    <xf numFmtId="0" fontId="7" fillId="0" borderId="2" xfId="0" applyFont="1" applyFill="1" applyBorder="1" applyProtection="1"/>
    <xf numFmtId="0" fontId="7" fillId="0" borderId="0" xfId="0" applyFont="1" applyFill="1" applyBorder="1" applyProtection="1"/>
    <xf numFmtId="165" fontId="8" fillId="0" borderId="2" xfId="0" applyNumberFormat="1" applyFont="1" applyFill="1" applyBorder="1" applyProtection="1"/>
    <xf numFmtId="165" fontId="8" fillId="0" borderId="25" xfId="0" applyNumberFormat="1" applyFont="1" applyFill="1" applyBorder="1" applyProtection="1"/>
    <xf numFmtId="2" fontId="8" fillId="0" borderId="2" xfId="0" applyNumberFormat="1" applyFont="1" applyFill="1" applyBorder="1" applyProtection="1"/>
    <xf numFmtId="2" fontId="8" fillId="0" borderId="25" xfId="0" applyNumberFormat="1" applyFont="1" applyFill="1" applyBorder="1" applyProtection="1"/>
    <xf numFmtId="0" fontId="7" fillId="0" borderId="21" xfId="0" applyFont="1" applyFill="1" applyBorder="1" applyProtection="1"/>
    <xf numFmtId="0" fontId="7" fillId="0" borderId="22" xfId="0" applyFont="1" applyFill="1" applyBorder="1" applyProtection="1"/>
    <xf numFmtId="2" fontId="8" fillId="0" borderId="21" xfId="0" applyNumberFormat="1" applyFont="1" applyFill="1" applyBorder="1" applyProtection="1"/>
    <xf numFmtId="0" fontId="8" fillId="0" borderId="23" xfId="0" applyFont="1" applyFill="1" applyBorder="1" applyProtection="1"/>
    <xf numFmtId="2" fontId="8" fillId="0" borderId="23" xfId="0" applyNumberFormat="1" applyFont="1" applyFill="1" applyBorder="1" applyProtection="1"/>
    <xf numFmtId="0" fontId="7" fillId="0" borderId="1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centerContinuous" vertical="center"/>
    </xf>
    <xf numFmtId="0" fontId="6" fillId="0" borderId="13" xfId="0" applyFont="1" applyFill="1" applyBorder="1" applyAlignment="1" applyProtection="1">
      <alignment horizontal="centerContinuous" vertical="center"/>
    </xf>
    <xf numFmtId="0" fontId="6" fillId="0" borderId="26" xfId="0" applyFont="1" applyFill="1" applyBorder="1" applyAlignment="1" applyProtection="1">
      <alignment horizontal="centerContinuous" vertical="center"/>
    </xf>
    <xf numFmtId="174" fontId="8" fillId="0" borderId="2" xfId="65" applyNumberFormat="1" applyFont="1" applyFill="1" applyBorder="1" applyProtection="1"/>
    <xf numFmtId="174" fontId="8" fillId="0" borderId="25" xfId="65" applyNumberFormat="1" applyFont="1" applyFill="1" applyBorder="1" applyProtection="1"/>
    <xf numFmtId="174" fontId="8" fillId="0" borderId="21" xfId="65" applyNumberFormat="1" applyFont="1" applyFill="1" applyBorder="1" applyProtection="1"/>
    <xf numFmtId="174" fontId="8" fillId="0" borderId="23" xfId="65" applyNumberFormat="1" applyFont="1" applyFill="1" applyBorder="1" applyProtection="1"/>
    <xf numFmtId="173" fontId="8" fillId="0" borderId="21" xfId="65" applyFont="1" applyFill="1" applyBorder="1" applyProtection="1"/>
    <xf numFmtId="173" fontId="8" fillId="0" borderId="23" xfId="65" applyFont="1" applyFill="1" applyBorder="1" applyProtection="1"/>
    <xf numFmtId="0" fontId="8" fillId="0" borderId="22" xfId="0" applyFont="1" applyFill="1" applyBorder="1" applyProtection="1"/>
    <xf numFmtId="0" fontId="10" fillId="0" borderId="0" xfId="52" applyFont="1" applyAlignment="1" applyProtection="1">
      <alignment horizontal="center" vertical="center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Percent_simple" xfId="65"/>
    <cellStyle name="RED POSTED" xfId="66"/>
    <cellStyle name="Standard_Anpassen der Amortisation" xfId="67"/>
    <cellStyle name="Text_simple" xfId="68"/>
    <cellStyle name="Title" xfId="69" builtinId="15" customBuiltin="1"/>
    <cellStyle name="TmsRmn10BlueItalic" xfId="70"/>
    <cellStyle name="TmsRmn10Bold" xfId="71"/>
    <cellStyle name="Total" xfId="72" builtinId="25" customBuiltin="1"/>
    <cellStyle name="Währung [0]_Compiling Utility Macros" xfId="73"/>
    <cellStyle name="Währung_Compiling Utility Macros" xfId="74"/>
    <cellStyle name="Warning Text" xfId="7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66675</xdr:colOff>
      <xdr:row>1</xdr:row>
      <xdr:rowOff>76200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70485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5">
    <pageSetUpPr autoPageBreaks="0" fitToPage="1"/>
  </sheetPr>
  <dimension ref="C1:H41"/>
  <sheetViews>
    <sheetView showGridLines="0" showRowColHeaders="0" tabSelected="1" zoomScaleNormal="100" workbookViewId="0"/>
  </sheetViews>
  <sheetFormatPr defaultRowHeight="12.75" x14ac:dyDescent="0.2"/>
  <cols>
    <col min="1" max="1" width="2.140625" style="1" customWidth="1"/>
    <col min="2" max="2" width="7.42578125" style="1" customWidth="1"/>
    <col min="3" max="3" width="29.85546875" style="1" customWidth="1"/>
    <col min="4" max="4" width="14.140625" style="1" customWidth="1"/>
    <col min="5" max="5" width="10" style="1" customWidth="1"/>
    <col min="6" max="6" width="15.28515625" style="1" customWidth="1"/>
    <col min="7" max="7" width="2.5703125" style="1" customWidth="1"/>
    <col min="8" max="8" width="17.7109375" style="1" customWidth="1"/>
    <col min="9" max="9" width="4.7109375" style="1" customWidth="1"/>
    <col min="10" max="16384" width="9.140625" style="1"/>
  </cols>
  <sheetData>
    <row r="1" spans="3:8" ht="15" customHeight="1" x14ac:dyDescent="0.2"/>
    <row r="2" spans="3:8" ht="19.5" customHeight="1" x14ac:dyDescent="0.2"/>
    <row r="3" spans="3:8" ht="33.75" x14ac:dyDescent="0.5">
      <c r="C3" s="2" t="s">
        <v>0</v>
      </c>
      <c r="D3" s="2"/>
      <c r="E3" s="2"/>
      <c r="F3" s="3"/>
      <c r="G3" s="3"/>
      <c r="H3" s="3"/>
    </row>
    <row r="4" spans="3:8" ht="18" x14ac:dyDescent="0.25">
      <c r="C4" s="4" t="s">
        <v>1</v>
      </c>
      <c r="D4" s="5"/>
      <c r="E4" s="5"/>
      <c r="F4" s="5"/>
      <c r="G4" s="5"/>
      <c r="H4" s="5"/>
    </row>
    <row r="5" spans="3:8" ht="15.75" x14ac:dyDescent="0.25">
      <c r="C5" s="6" t="s">
        <v>27</v>
      </c>
      <c r="D5" s="5"/>
      <c r="E5" s="5"/>
      <c r="F5" s="5"/>
      <c r="G5" s="5"/>
      <c r="H5" s="5"/>
    </row>
    <row r="6" spans="3:8" ht="12.75" customHeight="1" x14ac:dyDescent="0.2">
      <c r="C6" s="7"/>
      <c r="D6" s="7"/>
      <c r="E6" s="7"/>
      <c r="F6" s="7"/>
      <c r="G6" s="7"/>
      <c r="H6" s="7"/>
    </row>
    <row r="7" spans="3:8" x14ac:dyDescent="0.2">
      <c r="C7" s="7"/>
      <c r="D7" s="7"/>
      <c r="E7" s="7"/>
      <c r="F7" s="7"/>
      <c r="G7" s="7"/>
      <c r="H7" s="7"/>
    </row>
    <row r="8" spans="3:8" ht="15.75" x14ac:dyDescent="0.2">
      <c r="C8" s="8"/>
      <c r="D8" s="9"/>
      <c r="E8" s="10"/>
      <c r="F8" s="11" t="s">
        <v>2</v>
      </c>
      <c r="G8" s="12"/>
      <c r="H8" s="13" t="s">
        <v>3</v>
      </c>
    </row>
    <row r="9" spans="3:8" ht="15.75" x14ac:dyDescent="0.2">
      <c r="C9" s="14"/>
      <c r="D9" s="15"/>
      <c r="E9" s="15"/>
      <c r="F9" s="16" t="str">
        <f>IF(SUM(C5),C5,"Year 1")</f>
        <v>Year 1</v>
      </c>
      <c r="G9" s="17"/>
      <c r="H9" s="18" t="str">
        <f>IF(SUM(C5),C5+1,"Year 2")</f>
        <v>Year 2</v>
      </c>
    </row>
    <row r="10" spans="3:8" ht="15" hidden="1" x14ac:dyDescent="0.2">
      <c r="C10" s="19" t="s">
        <v>4</v>
      </c>
      <c r="D10" s="20"/>
      <c r="E10" s="20"/>
      <c r="F10" s="21">
        <v>4476452</v>
      </c>
      <c r="G10" s="22"/>
      <c r="H10" s="23">
        <v>4700000</v>
      </c>
    </row>
    <row r="11" spans="3:8" ht="15" hidden="1" x14ac:dyDescent="0.2">
      <c r="C11" s="19" t="s">
        <v>5</v>
      </c>
      <c r="D11" s="20"/>
      <c r="E11" s="20"/>
      <c r="F11" s="21">
        <v>1000000</v>
      </c>
      <c r="G11" s="22"/>
      <c r="H11" s="23">
        <v>1200000</v>
      </c>
    </row>
    <row r="12" spans="3:8" ht="15" hidden="1" x14ac:dyDescent="0.2">
      <c r="C12" s="19" t="s">
        <v>6</v>
      </c>
      <c r="D12" s="20"/>
      <c r="E12" s="20"/>
      <c r="F12" s="21">
        <v>1944305</v>
      </c>
      <c r="G12" s="22"/>
      <c r="H12" s="23">
        <v>2100000</v>
      </c>
    </row>
    <row r="13" spans="3:8" ht="15" hidden="1" x14ac:dyDescent="0.2">
      <c r="C13" s="19"/>
      <c r="D13" s="20"/>
      <c r="E13" s="20"/>
      <c r="F13" s="19"/>
      <c r="G13" s="22"/>
      <c r="H13" s="22"/>
    </row>
    <row r="14" spans="3:8" ht="15.75" hidden="1" x14ac:dyDescent="0.25">
      <c r="C14" s="24" t="s">
        <v>7</v>
      </c>
      <c r="D14" s="25"/>
      <c r="E14" s="25"/>
      <c r="F14" s="26">
        <f>IF(SUM(F10,F12),F10-F12,"")</f>
        <v>2532147</v>
      </c>
      <c r="G14" s="22"/>
      <c r="H14" s="27">
        <f>IF(SUM(H10,H12),H10-H12,"")</f>
        <v>2600000</v>
      </c>
    </row>
    <row r="15" spans="3:8" ht="15.75" hidden="1" x14ac:dyDescent="0.25">
      <c r="C15" s="24" t="s">
        <v>8</v>
      </c>
      <c r="D15" s="25"/>
      <c r="E15" s="25"/>
      <c r="F15" s="28">
        <f>IF(F12,F10/F12,"")</f>
        <v>2.302340424984763</v>
      </c>
      <c r="G15" s="22"/>
      <c r="H15" s="29">
        <f>IF(H12,H10/H12,"")</f>
        <v>2.2380952380952381</v>
      </c>
    </row>
    <row r="16" spans="3:8" ht="15.75" hidden="1" x14ac:dyDescent="0.25">
      <c r="C16" s="30" t="s">
        <v>9</v>
      </c>
      <c r="D16" s="31"/>
      <c r="E16" s="31"/>
      <c r="F16" s="32">
        <f>IF(F14,(F10-F11)/F12,"")</f>
        <v>1.7880178264212663</v>
      </c>
      <c r="G16" s="33"/>
      <c r="H16" s="34">
        <f>IF(H14,(H10-H11)/H12,"")</f>
        <v>1.6666666666666667</v>
      </c>
    </row>
    <row r="17" spans="3:8" ht="15.75" x14ac:dyDescent="0.2">
      <c r="C17" s="35" t="s">
        <v>10</v>
      </c>
      <c r="D17" s="36"/>
      <c r="E17" s="36"/>
      <c r="F17" s="37"/>
      <c r="G17" s="37"/>
      <c r="H17" s="38"/>
    </row>
    <row r="18" spans="3:8" ht="15" x14ac:dyDescent="0.2">
      <c r="C18" s="19" t="s">
        <v>11</v>
      </c>
      <c r="D18" s="20"/>
      <c r="E18" s="20"/>
      <c r="F18" s="21">
        <v>9188748</v>
      </c>
      <c r="G18" s="22"/>
      <c r="H18" s="23">
        <v>10000000</v>
      </c>
    </row>
    <row r="19" spans="3:8" ht="15" x14ac:dyDescent="0.2">
      <c r="C19" s="19" t="s">
        <v>12</v>
      </c>
      <c r="D19" s="20"/>
      <c r="E19" s="20"/>
      <c r="F19" s="21">
        <v>6844915</v>
      </c>
      <c r="G19" s="22"/>
      <c r="H19" s="23">
        <v>6900000</v>
      </c>
    </row>
    <row r="20" spans="3:8" ht="15" x14ac:dyDescent="0.2">
      <c r="C20" s="19" t="s">
        <v>13</v>
      </c>
      <c r="D20" s="20"/>
      <c r="E20" s="20"/>
      <c r="F20" s="26">
        <f>IF(SUM(F18:F19),F18-F19,"")</f>
        <v>2343833</v>
      </c>
      <c r="G20" s="22"/>
      <c r="H20" s="27">
        <f>IF(SUM(H18:H19),H18-H19,"")</f>
        <v>3100000</v>
      </c>
    </row>
    <row r="21" spans="3:8" ht="15" x14ac:dyDescent="0.2">
      <c r="C21" s="19" t="s">
        <v>14</v>
      </c>
      <c r="D21" s="20"/>
      <c r="E21" s="20"/>
      <c r="F21" s="21">
        <v>522274</v>
      </c>
      <c r="G21" s="22"/>
      <c r="H21" s="23">
        <v>522274</v>
      </c>
    </row>
    <row r="22" spans="3:8" ht="15" x14ac:dyDescent="0.2">
      <c r="C22" s="19" t="s">
        <v>15</v>
      </c>
      <c r="D22" s="20"/>
      <c r="E22" s="20"/>
      <c r="F22" s="21">
        <v>310178</v>
      </c>
      <c r="G22" s="22"/>
      <c r="H22" s="23">
        <v>310178</v>
      </c>
    </row>
    <row r="23" spans="3:8" ht="15" x14ac:dyDescent="0.2">
      <c r="C23" s="19"/>
      <c r="D23" s="20"/>
      <c r="E23" s="20"/>
      <c r="F23" s="19"/>
      <c r="G23" s="22"/>
      <c r="H23" s="22"/>
    </row>
    <row r="24" spans="3:8" ht="15.75" x14ac:dyDescent="0.25">
      <c r="C24" s="24" t="s">
        <v>16</v>
      </c>
      <c r="D24" s="25"/>
      <c r="E24" s="25"/>
      <c r="F24" s="39">
        <f>IF(F18,F20/F18,"")</f>
        <v>0.25507642608111575</v>
      </c>
      <c r="G24" s="22"/>
      <c r="H24" s="40">
        <f>IF(H18,H20/H18,"")</f>
        <v>0.31</v>
      </c>
    </row>
    <row r="25" spans="3:8" ht="15.75" x14ac:dyDescent="0.25">
      <c r="C25" s="24" t="s">
        <v>17</v>
      </c>
      <c r="D25" s="25"/>
      <c r="E25" s="25"/>
      <c r="F25" s="39">
        <f>IF(F18,F21/F18,"")</f>
        <v>5.6838428913275237E-2</v>
      </c>
      <c r="G25" s="22"/>
      <c r="H25" s="40">
        <f>IF(H18,H21/H18,"")</f>
        <v>5.22274E-2</v>
      </c>
    </row>
    <row r="26" spans="3:8" ht="15.75" x14ac:dyDescent="0.25">
      <c r="C26" s="30" t="s">
        <v>18</v>
      </c>
      <c r="D26" s="31"/>
      <c r="E26" s="31"/>
      <c r="F26" s="41">
        <f>IF(F18,F22/F18,"")</f>
        <v>3.3756285404714551E-2</v>
      </c>
      <c r="G26" s="33"/>
      <c r="H26" s="42">
        <f>IF(H18,H22/H18,"")</f>
        <v>3.1017800000000002E-2</v>
      </c>
    </row>
    <row r="27" spans="3:8" ht="15.75" x14ac:dyDescent="0.2">
      <c r="C27" s="35" t="s">
        <v>19</v>
      </c>
      <c r="D27" s="36"/>
      <c r="E27" s="36"/>
      <c r="F27" s="37"/>
      <c r="G27" s="37"/>
      <c r="H27" s="38"/>
    </row>
    <row r="28" spans="3:8" ht="15" x14ac:dyDescent="0.2">
      <c r="C28" s="19" t="s">
        <v>20</v>
      </c>
      <c r="D28" s="20"/>
      <c r="E28" s="20"/>
      <c r="F28" s="21">
        <v>5300000</v>
      </c>
      <c r="G28" s="22"/>
      <c r="H28" s="23">
        <v>5500000</v>
      </c>
    </row>
    <row r="29" spans="3:8" ht="15" x14ac:dyDescent="0.2">
      <c r="C29" s="19" t="s">
        <v>21</v>
      </c>
      <c r="D29" s="20"/>
      <c r="E29" s="20"/>
      <c r="F29" s="21">
        <v>4100000</v>
      </c>
      <c r="G29" s="22"/>
      <c r="H29" s="23">
        <v>3900000</v>
      </c>
    </row>
    <row r="30" spans="3:8" ht="15" x14ac:dyDescent="0.2">
      <c r="C30" s="19" t="s">
        <v>22</v>
      </c>
      <c r="D30" s="20"/>
      <c r="E30" s="20"/>
      <c r="F30" s="26">
        <f>IF(SUM(F28:F29),F28-F29,"")</f>
        <v>1200000</v>
      </c>
      <c r="G30" s="22"/>
      <c r="H30" s="27">
        <f>IF(SUM(H28:H29),H28-H29,"")</f>
        <v>1600000</v>
      </c>
    </row>
    <row r="31" spans="3:8" ht="15" x14ac:dyDescent="0.2">
      <c r="C31" s="19"/>
      <c r="D31" s="20"/>
      <c r="E31" s="20"/>
      <c r="F31" s="19"/>
      <c r="G31" s="22"/>
      <c r="H31" s="22"/>
    </row>
    <row r="32" spans="3:8" ht="15.75" x14ac:dyDescent="0.25">
      <c r="C32" s="24" t="s">
        <v>23</v>
      </c>
      <c r="D32" s="25"/>
      <c r="E32" s="25"/>
      <c r="F32" s="39">
        <f>IF(F28,F29/F28,"")</f>
        <v>0.77358490566037741</v>
      </c>
      <c r="G32" s="22"/>
      <c r="H32" s="40">
        <f>IF(H28,H29/H28,"")</f>
        <v>0.70909090909090911</v>
      </c>
    </row>
    <row r="33" spans="3:8" ht="15.75" x14ac:dyDescent="0.25">
      <c r="C33" s="30" t="s">
        <v>24</v>
      </c>
      <c r="D33" s="31"/>
      <c r="E33" s="31"/>
      <c r="F33" s="43">
        <f>IF(SUM(F30),F29/F30,"")</f>
        <v>3.4166666666666665</v>
      </c>
      <c r="G33" s="33"/>
      <c r="H33" s="44">
        <f>IF(SUM(H30),H29/H30,"")</f>
        <v>2.4375</v>
      </c>
    </row>
    <row r="34" spans="3:8" ht="15.75" x14ac:dyDescent="0.2">
      <c r="C34" s="35" t="s">
        <v>25</v>
      </c>
      <c r="D34" s="36"/>
      <c r="E34" s="36"/>
      <c r="F34" s="37"/>
      <c r="G34" s="37"/>
      <c r="H34" s="38"/>
    </row>
    <row r="35" spans="3:8" ht="15" x14ac:dyDescent="0.2">
      <c r="C35" s="19" t="s">
        <v>15</v>
      </c>
      <c r="D35" s="20"/>
      <c r="E35" s="20"/>
      <c r="F35" s="26">
        <f>IF(F22,F22,"")</f>
        <v>310178</v>
      </c>
      <c r="G35" s="22"/>
      <c r="H35" s="27">
        <f>IF(H22,H22,"")</f>
        <v>310178</v>
      </c>
    </row>
    <row r="36" spans="3:8" ht="15" x14ac:dyDescent="0.2">
      <c r="C36" s="19" t="s">
        <v>20</v>
      </c>
      <c r="D36" s="20"/>
      <c r="E36" s="20"/>
      <c r="F36" s="26">
        <f>IF(F28,F28,"")</f>
        <v>5300000</v>
      </c>
      <c r="G36" s="22"/>
      <c r="H36" s="27">
        <f>IF(H28,H28,"")</f>
        <v>5500000</v>
      </c>
    </row>
    <row r="37" spans="3:8" ht="15" x14ac:dyDescent="0.2">
      <c r="C37" s="19"/>
      <c r="D37" s="20"/>
      <c r="E37" s="20"/>
      <c r="F37" s="26"/>
      <c r="G37" s="22"/>
      <c r="H37" s="27"/>
    </row>
    <row r="38" spans="3:8" ht="15.75" x14ac:dyDescent="0.25">
      <c r="C38" s="30" t="s">
        <v>26</v>
      </c>
      <c r="D38" s="45"/>
      <c r="E38" s="45"/>
      <c r="F38" s="41">
        <f>IF(SUM(F36),F35/F36,"")</f>
        <v>5.8524150943396226E-2</v>
      </c>
      <c r="G38" s="33"/>
      <c r="H38" s="42">
        <f>IF(SUM(H36),H35/H36,"")</f>
        <v>5.6396000000000002E-2</v>
      </c>
    </row>
    <row r="41" spans="3:8" x14ac:dyDescent="0.2">
      <c r="C41" s="46"/>
      <c r="D41" s="46"/>
      <c r="E41" s="46"/>
      <c r="F41" s="46"/>
      <c r="G41" s="46"/>
      <c r="H41" s="46"/>
    </row>
  </sheetData>
  <mergeCells count="1">
    <mergeCell ref="C41:H41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999EBBD-D45E-4903-89F8-619BDFF90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Statement Ratios</vt:lpstr>
      <vt:lpstr>'Financial Statement Ratios'!Print_Area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2014-10-25T20:29:51Z</dcterms:created>
  <dcterms:modified xsi:type="dcterms:W3CDTF">2014-10-25T20:29:51Z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TC018773939991</vt:lpwstr>
  </property>
</Properties>
</file>